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ungarian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C28" i="1" l="1"/>
  <c r="E28" i="2"/>
  <c r="B24" i="2"/>
  <c r="B25" i="2" s="1"/>
  <c r="D23" i="2"/>
  <c r="B20" i="2"/>
  <c r="A21" i="2" s="1"/>
  <c r="D17" i="2"/>
  <c r="C5" i="2"/>
  <c r="B12" i="2" s="1"/>
  <c r="F27" i="2" l="1"/>
  <c r="E36" i="2" s="1"/>
  <c r="C6" i="2"/>
  <c r="B24" i="1"/>
  <c r="B25" i="1" s="1"/>
  <c r="C5" i="1"/>
  <c r="D23" i="1"/>
  <c r="B20" i="1"/>
  <c r="B21" i="1" s="1"/>
  <c r="D17" i="1"/>
  <c r="B12" i="1" l="1"/>
  <c r="F6" i="1"/>
  <c r="E27" i="1"/>
  <c r="D36" i="1" s="1"/>
</calcChain>
</file>

<file path=xl/sharedStrings.xml><?xml version="1.0" encoding="utf-8"?>
<sst xmlns="http://schemas.openxmlformats.org/spreadsheetml/2006/main" count="108" uniqueCount="94">
  <si>
    <t>bites kulcsot!</t>
  </si>
  <si>
    <t xml:space="preserve">Tegyük fel, hogy a törés során </t>
  </si>
  <si>
    <t>db egységünk dolgozik párhuzamosan, másodpercenként mindegyik</t>
  </si>
  <si>
    <t>db kulcsot tud kipróbálni.</t>
  </si>
  <si>
    <t>Ez összesen</t>
  </si>
  <si>
    <t>10^</t>
  </si>
  <si>
    <t>db kulcsot jelent másodpercenként.</t>
  </si>
  <si>
    <t xml:space="preserve">Egy óra </t>
  </si>
  <si>
    <t>percből áll, minden perc</t>
  </si>
  <si>
    <t>másodperc, így</t>
  </si>
  <si>
    <t xml:space="preserve">másodpercből, egy nap pedig </t>
  </si>
  <si>
    <t>-szer ennyiből, azaz</t>
  </si>
  <si>
    <t>másodpercből áll.</t>
  </si>
  <si>
    <t>összesen</t>
  </si>
  <si>
    <t>, azaz 10^</t>
  </si>
  <si>
    <t>Az egyszerűség kedvéért számoljunk úgy, mintha ennél többre lenne idő egy nap,</t>
  </si>
  <si>
    <t>mintha</t>
  </si>
  <si>
    <t>Ekkor</t>
  </si>
  <si>
    <t>2^</t>
  </si>
  <si>
    <t>Ez azt jelenti, a kulcs kimerítő kereséssel való megtalálásához</t>
  </si>
  <si>
    <t>lépésre van szükség.</t>
  </si>
  <si>
    <t xml:space="preserve">másodpercből állna egy nap, </t>
  </si>
  <si>
    <t>egy év</t>
  </si>
  <si>
    <t>másodpercből, de számoljunk úgy, mintha ennél több</t>
  </si>
  <si>
    <t>másodperc lenne egy évben.</t>
  </si>
  <si>
    <t xml:space="preserve">A fenti erőforrásokkal </t>
  </si>
  <si>
    <t>év kellene</t>
  </si>
  <si>
    <t>A Föld 4,6 milliárd éves, egyes becslések szerint kb. 5 milliárd, azaz</t>
  </si>
  <si>
    <t>5*10^</t>
  </si>
  <si>
    <t>év múlva megsemmisül a naprendszerünk.</t>
  </si>
  <si>
    <t xml:space="preserve">Ha a fenti erőforrásokkal </t>
  </si>
  <si>
    <t>milliárd évig számolunk, akkor</t>
  </si>
  <si>
    <t xml:space="preserve">is csak </t>
  </si>
  <si>
    <t xml:space="preserve">1 : </t>
  </si>
  <si>
    <t xml:space="preserve">2  *  10^ </t>
  </si>
  <si>
    <t>valószínűséggel találnánk meg a</t>
  </si>
  <si>
    <t>keresett kulcsot.</t>
  </si>
  <si>
    <t>Még ez is nagyon-nagyon valószínűtlen.</t>
  </si>
  <si>
    <t>Nem a pontos értéket keressük, csak nagyságrendi becslést akarunk adni,</t>
  </si>
  <si>
    <t>ezért közelítsünk. Tudjuk, hogy 2^10 = 1024, ami majdnem 1000.</t>
  </si>
  <si>
    <t>Közelítsük úgy, mintha 1000, azaz</t>
  </si>
  <si>
    <t>lenne!</t>
  </si>
  <si>
    <t>lépésre van szükség a kulcs megtalálásához,</t>
  </si>
  <si>
    <t xml:space="preserve">ki kell próbálnunk minden kombinációt, és mind a </t>
  </si>
  <si>
    <t>bit lehet 0 és 1 is.</t>
  </si>
  <si>
    <t>How much time it would take to perform a successful brute force attack against a</t>
  </si>
  <si>
    <t>Altogether</t>
  </si>
  <si>
    <t>steps are needed to try out all possible combinations,</t>
  </si>
  <si>
    <t xml:space="preserve">as each of the </t>
  </si>
  <si>
    <t>keybits can be both 0 and 1.</t>
  </si>
  <si>
    <t>We are not interested in finding the actual value, we are looking for an estimate only.</t>
  </si>
  <si>
    <t>We know that 2^10 = 1024 which is almost 1000.</t>
  </si>
  <si>
    <t>Let's calculate as if 2^10 were 1000, i.e.</t>
  </si>
  <si>
    <t>This means that performing an exhaustive search over the entire keyspace requires</t>
  </si>
  <si>
    <t>steps.</t>
  </si>
  <si>
    <t xml:space="preserve">Assume that we have </t>
  </si>
  <si>
    <t>units (e.g. processors) for the attack, working in parallel, and each is able to try</t>
  </si>
  <si>
    <t>keys every second.</t>
  </si>
  <si>
    <t>Thus can we try</t>
  </si>
  <si>
    <t>keys per second.</t>
  </si>
  <si>
    <t>An hour consits of</t>
  </si>
  <si>
    <t>seconds.</t>
  </si>
  <si>
    <t>minutes, each of them takes</t>
  </si>
  <si>
    <t>An hour is</t>
  </si>
  <si>
    <t xml:space="preserve">seconds, a day is </t>
  </si>
  <si>
    <t>times as much, i.e.</t>
  </si>
  <si>
    <t>secodnds altogether.</t>
  </si>
  <si>
    <t xml:space="preserve">For our estimation, let's calculate in a way as if a day was longer, as if </t>
  </si>
  <si>
    <t>a day had</t>
  </si>
  <si>
    <t>, i.e. 10^</t>
  </si>
  <si>
    <t xml:space="preserve">seconds. This way, we would have </t>
  </si>
  <si>
    <t>a year of</t>
  </si>
  <si>
    <t>seconds, but for our estimation let's assume as if there were</t>
  </si>
  <si>
    <t>seconds in a year.</t>
  </si>
  <si>
    <t>With the above resources we would need</t>
  </si>
  <si>
    <t>years</t>
  </si>
  <si>
    <t>for testing all possible keys for a key of</t>
  </si>
  <si>
    <t>bits.</t>
  </si>
  <si>
    <t>az összes lehetséges</t>
  </si>
  <si>
    <t xml:space="preserve"> bites kulcs kipróbálásához, azaz a kulcs biztos megtalálásához.</t>
  </si>
  <si>
    <t>The Earth is 4.6 billion years old, and according to some estimations, it would take</t>
  </si>
  <si>
    <t>years, i.e. 5 billion years until our solar system would be destroyed.</t>
  </si>
  <si>
    <t>Working with ith the above resources for</t>
  </si>
  <si>
    <t>billion years, we could find the key</t>
  </si>
  <si>
    <t>with a probablity of</t>
  </si>
  <si>
    <t>This is still highly unlikely.</t>
  </si>
  <si>
    <t>-bit-long key?</t>
  </si>
  <si>
    <t>Vizsgáljuk meg, mennyi időbe telne kimerítő kereséssel (brute force) feltörni egy</t>
  </si>
  <si>
    <t>Created by: Istvan Zsolt Berta, www.berta.hu</t>
  </si>
  <si>
    <t>Készítette: Berta István Zsolt, www.berta.hu</t>
  </si>
  <si>
    <t>(A gyakorlatban egy hosszú támadás során elég sok körülmény megváltozhat,</t>
  </si>
  <si>
    <t>ezektől most eltekintettünk.)</t>
  </si>
  <si>
    <t>and the speed of our devices. We did not consider these effects.)</t>
  </si>
  <si>
    <t>(In practice various circumstances may change during the attack, including the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</si>
</sst>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quotePrefix="1"/>
    <xf numFmtId="0" fontId="2" fillId="2" borderId="0" xfId="0" applyFont="1" applyFill="1"/>
    <xf numFmtId="3" fontId="2" fillId="2" borderId="0" xfId="0" applyNumberFormat="1" applyFont="1" applyFill="1"/>
    <xf numFmtId="3" fontId="0" fillId="0" borderId="0" xfId="0" applyNumberFormat="1" applyAlignment="1">
      <alignment horizontal="left"/>
    </xf>
    <xf numFmtId="20" fontId="0" fillId="0" borderId="0" xfId="0" quotePrefix="1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quotePrefix="1" applyAlignment="1">
      <alignment horizontal="right"/>
    </xf>
    <xf numFmtId="0" fontId="2" fillId="0" borderId="0" xfId="0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/>
  </sheetViews>
  <sheetFormatPr defaultRowHeight="15" x14ac:dyDescent="0.25"/>
  <cols>
    <col min="2" max="2" width="9.85546875" customWidth="1"/>
  </cols>
  <sheetData>
    <row r="2" spans="1:7" x14ac:dyDescent="0.25">
      <c r="A2" t="s">
        <v>87</v>
      </c>
    </row>
    <row r="3" spans="1:7" x14ac:dyDescent="0.25">
      <c r="A3" s="5">
        <v>256</v>
      </c>
      <c r="B3" t="s">
        <v>0</v>
      </c>
    </row>
    <row r="5" spans="1:7" x14ac:dyDescent="0.25">
      <c r="A5" t="s">
        <v>17</v>
      </c>
      <c r="B5" s="1" t="s">
        <v>18</v>
      </c>
      <c r="C5" s="2">
        <f>A3</f>
        <v>256</v>
      </c>
      <c r="D5" t="s">
        <v>42</v>
      </c>
    </row>
    <row r="6" spans="1:7" x14ac:dyDescent="0.25">
      <c r="A6" t="s">
        <v>43</v>
      </c>
      <c r="B6" s="1"/>
      <c r="F6" s="2">
        <f>C5</f>
        <v>256</v>
      </c>
      <c r="G6" t="s">
        <v>44</v>
      </c>
    </row>
    <row r="7" spans="1:7" x14ac:dyDescent="0.25">
      <c r="B7" s="1"/>
      <c r="F7" s="2"/>
    </row>
    <row r="8" spans="1:7" x14ac:dyDescent="0.25">
      <c r="A8" t="s">
        <v>38</v>
      </c>
      <c r="B8" s="1"/>
      <c r="C8" s="2"/>
    </row>
    <row r="9" spans="1:7" x14ac:dyDescent="0.25">
      <c r="A9" t="s">
        <v>39</v>
      </c>
      <c r="B9" s="1"/>
      <c r="C9" s="2"/>
    </row>
    <row r="10" spans="1:7" x14ac:dyDescent="0.25">
      <c r="A10" t="s">
        <v>40</v>
      </c>
      <c r="B10" s="1"/>
      <c r="C10" s="2"/>
      <c r="E10" s="11" t="s">
        <v>5</v>
      </c>
      <c r="F10" s="2">
        <v>3</v>
      </c>
      <c r="G10" t="s">
        <v>41</v>
      </c>
    </row>
    <row r="11" spans="1:7" x14ac:dyDescent="0.25">
      <c r="A11" t="s">
        <v>19</v>
      </c>
      <c r="B11" s="1"/>
      <c r="C11" s="2"/>
    </row>
    <row r="12" spans="1:7" x14ac:dyDescent="0.25">
      <c r="A12" s="1" t="s">
        <v>5</v>
      </c>
      <c r="B12" s="2">
        <f>INT(C5/10*F10)</f>
        <v>76</v>
      </c>
      <c r="C12" s="2" t="s">
        <v>20</v>
      </c>
    </row>
    <row r="14" spans="1:7" x14ac:dyDescent="0.25">
      <c r="A14" t="s">
        <v>1</v>
      </c>
    </row>
    <row r="15" spans="1:7" x14ac:dyDescent="0.25">
      <c r="A15" s="6">
        <v>1000000</v>
      </c>
      <c r="B15" t="s">
        <v>2</v>
      </c>
    </row>
    <row r="16" spans="1:7" x14ac:dyDescent="0.25">
      <c r="A16" s="6">
        <v>1000000</v>
      </c>
      <c r="B16" t="s">
        <v>3</v>
      </c>
    </row>
    <row r="17" spans="1:7" x14ac:dyDescent="0.25">
      <c r="A17" t="s">
        <v>4</v>
      </c>
      <c r="C17" s="1" t="s">
        <v>5</v>
      </c>
      <c r="D17" s="2">
        <f>LOG(A15*A16)</f>
        <v>12</v>
      </c>
      <c r="E17" t="s">
        <v>6</v>
      </c>
    </row>
    <row r="19" spans="1:7" x14ac:dyDescent="0.25">
      <c r="A19" t="s">
        <v>7</v>
      </c>
      <c r="B19">
        <v>60</v>
      </c>
      <c r="C19" t="s">
        <v>8</v>
      </c>
      <c r="F19">
        <v>60</v>
      </c>
      <c r="G19" t="s">
        <v>9</v>
      </c>
    </row>
    <row r="20" spans="1:7" x14ac:dyDescent="0.25">
      <c r="A20" t="s">
        <v>7</v>
      </c>
      <c r="B20" s="3">
        <f>B19*F19</f>
        <v>3600</v>
      </c>
      <c r="C20" t="s">
        <v>10</v>
      </c>
      <c r="F20">
        <v>24</v>
      </c>
      <c r="G20" s="4" t="s">
        <v>11</v>
      </c>
    </row>
    <row r="21" spans="1:7" x14ac:dyDescent="0.25">
      <c r="A21" t="s">
        <v>13</v>
      </c>
      <c r="B21" s="3">
        <f>B20*F20</f>
        <v>86400</v>
      </c>
      <c r="C21" t="s">
        <v>12</v>
      </c>
    </row>
    <row r="22" spans="1:7" x14ac:dyDescent="0.25">
      <c r="A22" t="s">
        <v>15</v>
      </c>
    </row>
    <row r="23" spans="1:7" x14ac:dyDescent="0.25">
      <c r="A23" t="s">
        <v>16</v>
      </c>
      <c r="B23" s="3">
        <v>100000</v>
      </c>
      <c r="C23" s="4" t="s">
        <v>14</v>
      </c>
      <c r="D23" s="2">
        <f>LOG10(B23)</f>
        <v>5</v>
      </c>
      <c r="E23" t="s">
        <v>21</v>
      </c>
    </row>
    <row r="24" spans="1:7" x14ac:dyDescent="0.25">
      <c r="A24" t="s">
        <v>22</v>
      </c>
      <c r="B24" s="3">
        <f>366*B23</f>
        <v>36600000</v>
      </c>
      <c r="C24" t="s">
        <v>23</v>
      </c>
    </row>
    <row r="25" spans="1:7" x14ac:dyDescent="0.25">
      <c r="A25" s="1" t="s">
        <v>5</v>
      </c>
      <c r="B25" s="7">
        <f>INT(LOG10(B24))+1</f>
        <v>8</v>
      </c>
      <c r="C25" t="s">
        <v>24</v>
      </c>
    </row>
    <row r="27" spans="1:7" s="12" customFormat="1" x14ac:dyDescent="0.25">
      <c r="A27" s="12" t="s">
        <v>25</v>
      </c>
      <c r="D27" s="9" t="s">
        <v>5</v>
      </c>
      <c r="E27" s="10">
        <f>B12-D17-B25</f>
        <v>56</v>
      </c>
      <c r="F27" s="12" t="s">
        <v>26</v>
      </c>
    </row>
    <row r="28" spans="1:7" s="12" customFormat="1" x14ac:dyDescent="0.25">
      <c r="A28" s="12" t="s">
        <v>78</v>
      </c>
      <c r="C28" s="12">
        <f>A3</f>
        <v>256</v>
      </c>
      <c r="D28" s="12" t="s">
        <v>79</v>
      </c>
    </row>
    <row r="29" spans="1:7" s="13" customFormat="1" x14ac:dyDescent="0.25">
      <c r="A29" s="13" t="s">
        <v>90</v>
      </c>
    </row>
    <row r="30" spans="1:7" s="13" customFormat="1" x14ac:dyDescent="0.25">
      <c r="A30" s="13" t="s">
        <v>91</v>
      </c>
    </row>
    <row r="31" spans="1:7" s="12" customFormat="1" x14ac:dyDescent="0.25"/>
    <row r="32" spans="1:7" x14ac:dyDescent="0.25">
      <c r="A32" t="s">
        <v>27</v>
      </c>
    </row>
    <row r="33" spans="1:5" x14ac:dyDescent="0.25">
      <c r="A33" s="1" t="s">
        <v>28</v>
      </c>
      <c r="B33" s="2">
        <v>9</v>
      </c>
      <c r="C33" t="s">
        <v>29</v>
      </c>
    </row>
    <row r="34" spans="1:5" x14ac:dyDescent="0.25">
      <c r="B34" s="8"/>
    </row>
    <row r="35" spans="1:5" x14ac:dyDescent="0.25">
      <c r="A35" t="s">
        <v>30</v>
      </c>
      <c r="D35">
        <v>5</v>
      </c>
      <c r="E35" t="s">
        <v>31</v>
      </c>
    </row>
    <row r="36" spans="1:5" x14ac:dyDescent="0.25">
      <c r="A36" t="s">
        <v>32</v>
      </c>
      <c r="B36" s="8" t="s">
        <v>33</v>
      </c>
      <c r="C36" s="1" t="s">
        <v>34</v>
      </c>
      <c r="D36" s="7">
        <f>E27-B33-1</f>
        <v>46</v>
      </c>
      <c r="E36" t="s">
        <v>35</v>
      </c>
    </row>
    <row r="37" spans="1:5" x14ac:dyDescent="0.25">
      <c r="A37" t="s">
        <v>36</v>
      </c>
    </row>
    <row r="39" spans="1:5" x14ac:dyDescent="0.25">
      <c r="A39" t="s">
        <v>37</v>
      </c>
    </row>
    <row r="43" spans="1:5" x14ac:dyDescent="0.25">
      <c r="A43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workbookViewId="0">
      <selection activeCell="C26" sqref="C26"/>
    </sheetView>
  </sheetViews>
  <sheetFormatPr defaultRowHeight="15" x14ac:dyDescent="0.25"/>
  <cols>
    <col min="2" max="2" width="9.85546875" customWidth="1"/>
  </cols>
  <sheetData>
    <row r="2" spans="1:6" x14ac:dyDescent="0.25">
      <c r="A2" t="s">
        <v>45</v>
      </c>
    </row>
    <row r="3" spans="1:6" x14ac:dyDescent="0.25">
      <c r="A3" s="5">
        <v>256</v>
      </c>
      <c r="B3" s="4" t="s">
        <v>86</v>
      </c>
    </row>
    <row r="5" spans="1:6" x14ac:dyDescent="0.25">
      <c r="A5" t="s">
        <v>46</v>
      </c>
      <c r="B5" s="1" t="s">
        <v>18</v>
      </c>
      <c r="C5" s="2">
        <f>A3</f>
        <v>256</v>
      </c>
      <c r="D5" t="s">
        <v>47</v>
      </c>
    </row>
    <row r="6" spans="1:6" x14ac:dyDescent="0.25">
      <c r="A6" t="s">
        <v>48</v>
      </c>
      <c r="B6" s="1"/>
      <c r="C6">
        <f>C5</f>
        <v>256</v>
      </c>
      <c r="D6" t="s">
        <v>49</v>
      </c>
      <c r="F6" s="2"/>
    </row>
    <row r="7" spans="1:6" x14ac:dyDescent="0.25">
      <c r="B7" s="1"/>
      <c r="F7" s="2"/>
    </row>
    <row r="8" spans="1:6" x14ac:dyDescent="0.25">
      <c r="A8" t="s">
        <v>50</v>
      </c>
      <c r="B8" s="1"/>
      <c r="C8" s="2"/>
    </row>
    <row r="9" spans="1:6" x14ac:dyDescent="0.25">
      <c r="A9" t="s">
        <v>51</v>
      </c>
      <c r="B9" s="1"/>
      <c r="C9" s="2"/>
    </row>
    <row r="10" spans="1:6" x14ac:dyDescent="0.25">
      <c r="A10" t="s">
        <v>52</v>
      </c>
      <c r="B10" s="1"/>
      <c r="C10" s="2"/>
      <c r="E10" s="11" t="s">
        <v>5</v>
      </c>
      <c r="F10" s="2">
        <v>3</v>
      </c>
    </row>
    <row r="11" spans="1:6" x14ac:dyDescent="0.25">
      <c r="A11" t="s">
        <v>53</v>
      </c>
      <c r="B11" s="1"/>
      <c r="C11" s="2"/>
    </row>
    <row r="12" spans="1:6" x14ac:dyDescent="0.25">
      <c r="A12" s="1" t="s">
        <v>5</v>
      </c>
      <c r="B12" s="2">
        <f>INT(C5/10*F10)</f>
        <v>76</v>
      </c>
      <c r="C12" s="2" t="s">
        <v>54</v>
      </c>
    </row>
    <row r="14" spans="1:6" x14ac:dyDescent="0.25">
      <c r="A14" t="s">
        <v>55</v>
      </c>
    </row>
    <row r="15" spans="1:6" x14ac:dyDescent="0.25">
      <c r="A15" s="6">
        <v>1000000</v>
      </c>
      <c r="B15" t="s">
        <v>56</v>
      </c>
    </row>
    <row r="16" spans="1:6" x14ac:dyDescent="0.25">
      <c r="A16" s="6">
        <v>1000000</v>
      </c>
      <c r="B16" t="s">
        <v>57</v>
      </c>
    </row>
    <row r="17" spans="1:8" x14ac:dyDescent="0.25">
      <c r="A17" t="s">
        <v>58</v>
      </c>
      <c r="C17" s="1" t="s">
        <v>5</v>
      </c>
      <c r="D17" s="2">
        <f>LOG(A15*A16)</f>
        <v>12</v>
      </c>
      <c r="E17" t="s">
        <v>59</v>
      </c>
    </row>
    <row r="19" spans="1:8" x14ac:dyDescent="0.25">
      <c r="A19" t="s">
        <v>60</v>
      </c>
      <c r="C19">
        <v>60</v>
      </c>
      <c r="D19" t="s">
        <v>62</v>
      </c>
      <c r="G19">
        <v>60</v>
      </c>
      <c r="H19" t="s">
        <v>61</v>
      </c>
    </row>
    <row r="20" spans="1:8" x14ac:dyDescent="0.25">
      <c r="A20" t="s">
        <v>63</v>
      </c>
      <c r="B20" s="3">
        <f>C19*G19</f>
        <v>3600</v>
      </c>
      <c r="C20" t="s">
        <v>64</v>
      </c>
      <c r="E20">
        <v>24</v>
      </c>
      <c r="F20" t="s">
        <v>65</v>
      </c>
      <c r="G20" s="4"/>
    </row>
    <row r="21" spans="1:8" x14ac:dyDescent="0.25">
      <c r="A21" s="3">
        <f>B20*E20</f>
        <v>86400</v>
      </c>
      <c r="B21" t="s">
        <v>66</v>
      </c>
    </row>
    <row r="22" spans="1:8" x14ac:dyDescent="0.25">
      <c r="A22" t="s">
        <v>67</v>
      </c>
    </row>
    <row r="23" spans="1:8" x14ac:dyDescent="0.25">
      <c r="A23" t="s">
        <v>68</v>
      </c>
      <c r="B23" s="3">
        <v>100000</v>
      </c>
      <c r="C23" s="4" t="s">
        <v>69</v>
      </c>
      <c r="D23" s="2">
        <f>LOG10(B23)</f>
        <v>5</v>
      </c>
      <c r="E23" t="s">
        <v>70</v>
      </c>
    </row>
    <row r="24" spans="1:8" x14ac:dyDescent="0.25">
      <c r="A24" t="s">
        <v>71</v>
      </c>
      <c r="B24" s="3">
        <f>366*B23</f>
        <v>36600000</v>
      </c>
      <c r="C24" t="s">
        <v>72</v>
      </c>
    </row>
    <row r="25" spans="1:8" x14ac:dyDescent="0.25">
      <c r="A25" s="1" t="s">
        <v>5</v>
      </c>
      <c r="B25" s="7">
        <f>INT(LOG10(B24))+1</f>
        <v>8</v>
      </c>
      <c r="C25" t="s">
        <v>73</v>
      </c>
    </row>
    <row r="27" spans="1:8" s="12" customFormat="1" x14ac:dyDescent="0.25">
      <c r="A27" s="12" t="s">
        <v>74</v>
      </c>
      <c r="E27" s="9" t="s">
        <v>5</v>
      </c>
      <c r="F27" s="10">
        <f>B12-D17-B25</f>
        <v>56</v>
      </c>
      <c r="G27" s="12" t="s">
        <v>75</v>
      </c>
    </row>
    <row r="28" spans="1:8" s="12" customFormat="1" x14ac:dyDescent="0.25">
      <c r="A28" s="12" t="s">
        <v>76</v>
      </c>
      <c r="E28" s="12">
        <f>A3</f>
        <v>256</v>
      </c>
      <c r="F28" s="12" t="s">
        <v>77</v>
      </c>
    </row>
    <row r="29" spans="1:8" s="13" customFormat="1" x14ac:dyDescent="0.25">
      <c r="A29" s="13" t="s">
        <v>93</v>
      </c>
    </row>
    <row r="30" spans="1:8" s="13" customFormat="1" x14ac:dyDescent="0.25">
      <c r="A30" s="13" t="s">
        <v>92</v>
      </c>
    </row>
    <row r="32" spans="1:8" x14ac:dyDescent="0.25">
      <c r="A32" t="s">
        <v>80</v>
      </c>
    </row>
    <row r="33" spans="1:6" x14ac:dyDescent="0.25">
      <c r="A33" s="1" t="s">
        <v>28</v>
      </c>
      <c r="B33" s="2">
        <v>9</v>
      </c>
      <c r="C33" t="s">
        <v>81</v>
      </c>
    </row>
    <row r="34" spans="1:6" x14ac:dyDescent="0.25">
      <c r="B34" s="8"/>
    </row>
    <row r="35" spans="1:6" x14ac:dyDescent="0.25">
      <c r="A35" t="s">
        <v>82</v>
      </c>
      <c r="E35">
        <v>5</v>
      </c>
      <c r="F35" t="s">
        <v>83</v>
      </c>
    </row>
    <row r="36" spans="1:6" x14ac:dyDescent="0.25">
      <c r="A36" t="s">
        <v>84</v>
      </c>
      <c r="C36" s="8" t="s">
        <v>33</v>
      </c>
      <c r="D36" s="1" t="s">
        <v>34</v>
      </c>
      <c r="E36" s="7">
        <f>F27-B33-1</f>
        <v>46</v>
      </c>
    </row>
    <row r="38" spans="1:6" x14ac:dyDescent="0.25">
      <c r="A38" t="s">
        <v>85</v>
      </c>
    </row>
    <row r="41" spans="1:6" x14ac:dyDescent="0.25">
      <c r="A4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Hungarian</vt:lpstr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2013-12-01T19:10:34Z</dcterms:modified>
</cp:coreProperties>
</file>